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sva1\Desktop\till GK\Stämman 20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G26" i="1" s="1"/>
  <c r="G22" i="1"/>
  <c r="H32" i="1" l="1"/>
  <c r="F23" i="1" l="1"/>
  <c r="G16" i="1" l="1"/>
  <c r="G17" i="1"/>
  <c r="G18" i="1"/>
  <c r="G19" i="1"/>
  <c r="G20" i="1"/>
  <c r="G21" i="1"/>
  <c r="G15" i="1"/>
  <c r="H15" i="1" l="1"/>
  <c r="K15" i="1" s="1"/>
  <c r="I15" i="1"/>
  <c r="J15" i="1" s="1"/>
  <c r="G23" i="1"/>
  <c r="I19" i="1"/>
  <c r="J19" i="1" s="1"/>
  <c r="H19" i="1"/>
  <c r="K19" i="1" s="1"/>
  <c r="I22" i="1"/>
  <c r="J22" i="1" s="1"/>
  <c r="H22" i="1"/>
  <c r="K22" i="1" s="1"/>
  <c r="I18" i="1"/>
  <c r="J18" i="1" s="1"/>
  <c r="H18" i="1"/>
  <c r="K18" i="1" s="1"/>
  <c r="I21" i="1"/>
  <c r="J21" i="1" s="1"/>
  <c r="H21" i="1"/>
  <c r="K21" i="1" s="1"/>
  <c r="H17" i="1"/>
  <c r="K17" i="1" s="1"/>
  <c r="I17" i="1"/>
  <c r="J17" i="1" s="1"/>
  <c r="I20" i="1"/>
  <c r="H20" i="1"/>
  <c r="H23" i="1" s="1"/>
  <c r="H16" i="1"/>
  <c r="K16" i="1" s="1"/>
  <c r="I16" i="1"/>
  <c r="J16" i="1"/>
  <c r="K20" i="1" l="1"/>
  <c r="J20" i="1"/>
  <c r="J23" i="1" s="1"/>
  <c r="I23" i="1"/>
  <c r="K23" i="1"/>
  <c r="K28" i="1" s="1"/>
</calcChain>
</file>

<file path=xl/sharedStrings.xml><?xml version="1.0" encoding="utf-8"?>
<sst xmlns="http://schemas.openxmlformats.org/spreadsheetml/2006/main" count="47" uniqueCount="44">
  <si>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Georgia"/>
        <family val="1"/>
      </rPr>
      <t xml:space="preserve">Vid 75% eller mer närvaro får man 100% av arvodet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</si>
  <si>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Georgia"/>
        <family val="1"/>
      </rPr>
      <t>Vid 50% till 74% närvaro får man 50% av arvodet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</si>
  <si>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Georgia"/>
        <family val="1"/>
      </rPr>
      <t>Under 50% närvaro får man ingen ersättning</t>
    </r>
  </si>
  <si>
    <t>Ordförande 10 000 kronor per år</t>
  </si>
  <si>
    <t>Kassör 17 000 + 3 000 kronor per år</t>
  </si>
  <si>
    <t>Sekreterare 2 000 + 3 000 kronor per år</t>
  </si>
  <si>
    <t>Ordinarie ledamot 3 000 kronor per år</t>
  </si>
  <si>
    <t>Suppleant 2 000 kronor per år</t>
  </si>
  <si>
    <t>Valberedning och lekmannarevisorer 0 kronor</t>
  </si>
  <si>
    <t xml:space="preserve">Ordförande </t>
  </si>
  <si>
    <t>Kassör</t>
  </si>
  <si>
    <t>Kennet</t>
  </si>
  <si>
    <t>Anneli</t>
  </si>
  <si>
    <t xml:space="preserve">Magnus </t>
  </si>
  <si>
    <t>Närvaro</t>
  </si>
  <si>
    <t>Roll</t>
  </si>
  <si>
    <t>Peter</t>
  </si>
  <si>
    <t>Ali</t>
  </si>
  <si>
    <t>Ledamot</t>
  </si>
  <si>
    <t>ledamot</t>
  </si>
  <si>
    <t>Suppleant</t>
  </si>
  <si>
    <t>Ersättningsnivå</t>
  </si>
  <si>
    <t>Sekreterarrollen har roterats. Började med Asli och sedan tog peter över andra halvåret.</t>
  </si>
  <si>
    <t>arvode</t>
  </si>
  <si>
    <t>summa</t>
  </si>
  <si>
    <t>Bokf. och redovisningsansv.</t>
  </si>
  <si>
    <t>Konsult Skote</t>
  </si>
  <si>
    <t>Styrelse</t>
  </si>
  <si>
    <t>prel. Skatt</t>
  </si>
  <si>
    <t>Moms</t>
  </si>
  <si>
    <t>Arb, soc avg</t>
  </si>
  <si>
    <t>arvode enl. närv.</t>
  </si>
  <si>
    <t>Mattias</t>
  </si>
  <si>
    <t>netto.utb</t>
  </si>
  <si>
    <t>Kontroll</t>
  </si>
  <si>
    <t>extern</t>
  </si>
  <si>
    <t>ersättning inkls. moms</t>
  </si>
  <si>
    <t>Summa</t>
  </si>
  <si>
    <t>Total kostnad arvoden</t>
  </si>
  <si>
    <t>Totalt arvode + redovisningskonsult</t>
  </si>
  <si>
    <t>Tekniskt ansvarig: 6000 i extra ersättning</t>
  </si>
  <si>
    <t>Erika</t>
  </si>
  <si>
    <t>Stefania</t>
  </si>
  <si>
    <t>Arvode för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</si>
</sst>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Georg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indent="5"/>
    </xf>
    <xf numFmtId="0" fontId="1" fillId="0" borderId="0" xfId="0" applyFont="1"/>
    <xf numFmtId="0" fontId="5" fillId="0" borderId="0" xfId="0" applyFont="1"/>
    <xf numFmtId="9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C9" sqref="C9"/>
    </sheetView>
  </sheetViews>
  <sheetFormatPr defaultRowHeight="14.4" x14ac:dyDescent="0.3"/>
  <cols>
    <col min="2" max="2" width="12.6640625" customWidth="1"/>
    <col min="3" max="3" width="9.33203125" customWidth="1"/>
    <col min="4" max="4" width="12.33203125" customWidth="1"/>
    <col min="5" max="5" width="14.5546875" bestFit="1" customWidth="1"/>
    <col min="6" max="6" width="10.33203125" customWidth="1"/>
    <col min="7" max="8" width="14.109375" bestFit="1" customWidth="1"/>
    <col min="9" max="9" width="9" bestFit="1" customWidth="1"/>
    <col min="11" max="11" width="18.5546875" bestFit="1" customWidth="1"/>
  </cols>
  <sheetData>
    <row r="1" spans="1:12" x14ac:dyDescent="0.3">
      <c r="A1" s="1" t="s">
        <v>0</v>
      </c>
    </row>
    <row r="2" spans="1:12" x14ac:dyDescent="0.3">
      <c r="A2" s="1" t="s">
        <v>1</v>
      </c>
    </row>
    <row r="3" spans="1:12" x14ac:dyDescent="0.3">
      <c r="A3" s="1" t="s">
        <v>2</v>
      </c>
    </row>
    <row r="5" spans="1:12" x14ac:dyDescent="0.3">
      <c r="B5" t="s">
        <v>3</v>
      </c>
    </row>
    <row r="6" spans="1:12" x14ac:dyDescent="0.3">
      <c r="B6" t="s">
        <v>4</v>
      </c>
    </row>
    <row r="7" spans="1:12" x14ac:dyDescent="0.3">
      <c r="B7" t="s">
        <v>5</v>
      </c>
    </row>
    <row r="8" spans="1:12" x14ac:dyDescent="0.3">
      <c r="B8" t="s">
        <v>6</v>
      </c>
    </row>
    <row r="9" spans="1:12" x14ac:dyDescent="0.3">
      <c r="B9" t="s">
        <v>7</v>
      </c>
    </row>
    <row r="10" spans="1:12" x14ac:dyDescent="0.3">
      <c r="B10" t="s">
        <v>8</v>
      </c>
    </row>
    <row r="11" spans="1:12" x14ac:dyDescent="0.3">
      <c r="B11" s="11" t="s">
        <v>40</v>
      </c>
      <c r="C11" s="11"/>
      <c r="D11" s="11"/>
      <c r="E11" s="11"/>
    </row>
    <row r="13" spans="1:12" x14ac:dyDescent="0.3">
      <c r="A13" s="3"/>
      <c r="B13" s="5" t="s">
        <v>43</v>
      </c>
      <c r="C13" s="3"/>
      <c r="D13" s="3"/>
      <c r="E13" s="3"/>
      <c r="F13" s="3"/>
      <c r="G13" s="3"/>
      <c r="H13" s="3"/>
      <c r="I13" s="4">
        <v>0.31419999999999998</v>
      </c>
      <c r="J13" s="4">
        <v>0.3</v>
      </c>
      <c r="L13" s="3"/>
    </row>
    <row r="14" spans="1:12" s="2" customFormat="1" x14ac:dyDescent="0.3">
      <c r="A14" s="5"/>
      <c r="B14" s="5" t="s">
        <v>27</v>
      </c>
      <c r="C14" s="5" t="s">
        <v>14</v>
      </c>
      <c r="D14" s="5" t="s">
        <v>21</v>
      </c>
      <c r="E14" s="5" t="s">
        <v>15</v>
      </c>
      <c r="F14" s="5" t="s">
        <v>23</v>
      </c>
      <c r="G14" s="5" t="s">
        <v>31</v>
      </c>
      <c r="H14" s="5" t="s">
        <v>30</v>
      </c>
      <c r="I14" s="5" t="s">
        <v>28</v>
      </c>
      <c r="J14" s="5" t="s">
        <v>33</v>
      </c>
      <c r="K14" s="5" t="s">
        <v>38</v>
      </c>
    </row>
    <row r="15" spans="1:12" x14ac:dyDescent="0.3">
      <c r="A15" s="3"/>
      <c r="B15" s="3" t="s">
        <v>16</v>
      </c>
      <c r="C15" s="4">
        <v>0.9</v>
      </c>
      <c r="D15" s="4">
        <v>1</v>
      </c>
      <c r="E15" s="3" t="s">
        <v>9</v>
      </c>
      <c r="F15" s="3">
        <v>10000</v>
      </c>
      <c r="G15" s="3">
        <f t="shared" ref="G15:G21" si="0">F15*D15</f>
        <v>10000</v>
      </c>
      <c r="H15" s="3">
        <f>G15*I$13</f>
        <v>3142</v>
      </c>
      <c r="I15" s="3">
        <f>J$13*G15</f>
        <v>3000</v>
      </c>
      <c r="J15" s="3">
        <f>G15-I15</f>
        <v>7000</v>
      </c>
      <c r="K15" s="3">
        <f>G15+H15</f>
        <v>13142</v>
      </c>
    </row>
    <row r="16" spans="1:12" x14ac:dyDescent="0.3">
      <c r="A16" s="3"/>
      <c r="B16" s="3" t="s">
        <v>17</v>
      </c>
      <c r="C16" s="4">
        <v>0.9</v>
      </c>
      <c r="D16" s="4">
        <v>1</v>
      </c>
      <c r="E16" s="3" t="s">
        <v>10</v>
      </c>
      <c r="F16" s="3">
        <v>3000</v>
      </c>
      <c r="G16" s="3">
        <f t="shared" si="0"/>
        <v>3000</v>
      </c>
      <c r="H16" s="3">
        <f t="shared" ref="H16:H22" si="1">G16*I$13</f>
        <v>942.59999999999991</v>
      </c>
      <c r="I16" s="3">
        <f t="shared" ref="I16:I22" si="2">J$13*G16</f>
        <v>900</v>
      </c>
      <c r="J16" s="3">
        <f t="shared" ref="J16:J22" si="3">G16-I16</f>
        <v>2100</v>
      </c>
      <c r="K16" s="3">
        <f t="shared" ref="K16:K22" si="4">G16+H16</f>
        <v>3942.6</v>
      </c>
    </row>
    <row r="17" spans="1:12" x14ac:dyDescent="0.3">
      <c r="A17" s="3"/>
      <c r="B17" s="3" t="s">
        <v>11</v>
      </c>
      <c r="C17" s="4">
        <v>0.8</v>
      </c>
      <c r="D17" s="4">
        <v>1</v>
      </c>
      <c r="E17" s="3" t="s">
        <v>18</v>
      </c>
      <c r="F17" s="3">
        <v>3000</v>
      </c>
      <c r="G17" s="3">
        <f t="shared" si="0"/>
        <v>3000</v>
      </c>
      <c r="H17" s="3">
        <f t="shared" si="1"/>
        <v>942.59999999999991</v>
      </c>
      <c r="I17" s="3">
        <f t="shared" si="2"/>
        <v>900</v>
      </c>
      <c r="J17" s="3">
        <f t="shared" si="3"/>
        <v>2100</v>
      </c>
      <c r="K17" s="3">
        <f t="shared" si="4"/>
        <v>3942.6</v>
      </c>
    </row>
    <row r="18" spans="1:12" x14ac:dyDescent="0.3">
      <c r="A18" s="3"/>
      <c r="B18" s="3" t="s">
        <v>42</v>
      </c>
      <c r="C18" s="4">
        <v>0.8</v>
      </c>
      <c r="D18" s="4">
        <v>1</v>
      </c>
      <c r="E18" s="3" t="s">
        <v>19</v>
      </c>
      <c r="F18" s="3">
        <v>3000</v>
      </c>
      <c r="G18" s="3">
        <f t="shared" si="0"/>
        <v>3000</v>
      </c>
      <c r="H18" s="3">
        <f t="shared" si="1"/>
        <v>942.59999999999991</v>
      </c>
      <c r="I18" s="3">
        <f t="shared" si="2"/>
        <v>900</v>
      </c>
      <c r="J18" s="3">
        <f t="shared" si="3"/>
        <v>2100</v>
      </c>
      <c r="K18" s="3">
        <f>G18+H18</f>
        <v>3942.6</v>
      </c>
    </row>
    <row r="19" spans="1:12" x14ac:dyDescent="0.3">
      <c r="A19" s="3"/>
      <c r="B19" s="3" t="s">
        <v>12</v>
      </c>
      <c r="C19" s="4">
        <v>0.8</v>
      </c>
      <c r="D19" s="4">
        <v>1</v>
      </c>
      <c r="E19" s="3" t="s">
        <v>18</v>
      </c>
      <c r="F19" s="3">
        <v>3000</v>
      </c>
      <c r="G19" s="3">
        <f t="shared" si="0"/>
        <v>3000</v>
      </c>
      <c r="H19" s="3">
        <f t="shared" si="1"/>
        <v>942.59999999999991</v>
      </c>
      <c r="I19" s="3">
        <f t="shared" si="2"/>
        <v>900</v>
      </c>
      <c r="J19" s="3">
        <f t="shared" si="3"/>
        <v>2100</v>
      </c>
      <c r="K19" s="3">
        <f t="shared" si="4"/>
        <v>3942.6</v>
      </c>
    </row>
    <row r="20" spans="1:12" x14ac:dyDescent="0.3">
      <c r="A20" s="3"/>
      <c r="B20" s="3" t="s">
        <v>13</v>
      </c>
      <c r="C20" s="4">
        <v>0.9</v>
      </c>
      <c r="D20" s="4">
        <v>1</v>
      </c>
      <c r="E20" s="3" t="s">
        <v>18</v>
      </c>
      <c r="F20" s="3">
        <v>9000</v>
      </c>
      <c r="G20" s="3">
        <f t="shared" si="0"/>
        <v>9000</v>
      </c>
      <c r="H20" s="3">
        <f t="shared" si="1"/>
        <v>2827.7999999999997</v>
      </c>
      <c r="I20" s="3">
        <f t="shared" si="2"/>
        <v>2700</v>
      </c>
      <c r="J20" s="3">
        <f t="shared" si="3"/>
        <v>6300</v>
      </c>
      <c r="K20" s="3">
        <f>G20+H20</f>
        <v>11827.8</v>
      </c>
    </row>
    <row r="21" spans="1:12" x14ac:dyDescent="0.3">
      <c r="A21" s="3"/>
      <c r="B21" s="3" t="s">
        <v>32</v>
      </c>
      <c r="C21" s="4">
        <v>0.9</v>
      </c>
      <c r="D21" s="4">
        <v>1</v>
      </c>
      <c r="E21" s="3" t="s">
        <v>20</v>
      </c>
      <c r="F21" s="3">
        <v>2000</v>
      </c>
      <c r="G21" s="3">
        <f t="shared" si="0"/>
        <v>2000</v>
      </c>
      <c r="H21" s="3">
        <f t="shared" si="1"/>
        <v>628.4</v>
      </c>
      <c r="I21" s="3">
        <f t="shared" si="2"/>
        <v>600</v>
      </c>
      <c r="J21" s="3">
        <f t="shared" si="3"/>
        <v>1400</v>
      </c>
      <c r="K21" s="3">
        <f t="shared" si="4"/>
        <v>2628.4</v>
      </c>
    </row>
    <row r="22" spans="1:12" x14ac:dyDescent="0.3">
      <c r="A22" s="3"/>
      <c r="B22" s="3" t="s">
        <v>41</v>
      </c>
      <c r="C22" s="4">
        <v>0.8</v>
      </c>
      <c r="D22" s="4">
        <v>1</v>
      </c>
      <c r="E22" s="3" t="s">
        <v>20</v>
      </c>
      <c r="F22" s="3">
        <v>2000</v>
      </c>
      <c r="G22" s="3">
        <f>F22*D22</f>
        <v>2000</v>
      </c>
      <c r="H22" s="3">
        <f t="shared" si="1"/>
        <v>628.4</v>
      </c>
      <c r="I22" s="3">
        <f t="shared" si="2"/>
        <v>600</v>
      </c>
      <c r="J22" s="3">
        <f t="shared" si="3"/>
        <v>1400</v>
      </c>
      <c r="K22" s="3">
        <f t="shared" si="4"/>
        <v>2628.4</v>
      </c>
    </row>
    <row r="23" spans="1:12" x14ac:dyDescent="0.3">
      <c r="A23" s="3"/>
      <c r="B23" s="8" t="s">
        <v>37</v>
      </c>
      <c r="C23" s="4"/>
      <c r="D23" s="4"/>
      <c r="E23" s="3"/>
      <c r="F23" s="3">
        <f>SUM(F15:F22)</f>
        <v>35000</v>
      </c>
      <c r="G23" s="3">
        <f t="shared" ref="G23:J23" si="5">SUM(G15:G22)</f>
        <v>35000</v>
      </c>
      <c r="H23" s="3">
        <f t="shared" si="5"/>
        <v>10996.999999999998</v>
      </c>
      <c r="I23" s="3">
        <f t="shared" si="5"/>
        <v>10500</v>
      </c>
      <c r="J23" s="3">
        <f t="shared" si="5"/>
        <v>24500</v>
      </c>
      <c r="K23" s="5">
        <f>SUM(K15:K22)</f>
        <v>45997</v>
      </c>
    </row>
    <row r="24" spans="1:12" x14ac:dyDescent="0.3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</row>
    <row r="25" spans="1:12" ht="41.4" x14ac:dyDescent="0.3">
      <c r="A25" s="3"/>
      <c r="B25" s="5" t="s">
        <v>35</v>
      </c>
      <c r="C25" s="4"/>
      <c r="D25" s="4"/>
      <c r="E25" s="3"/>
      <c r="F25" s="7" t="s">
        <v>36</v>
      </c>
      <c r="G25" s="5" t="s">
        <v>29</v>
      </c>
      <c r="H25" s="3"/>
      <c r="I25" s="3"/>
      <c r="J25" s="3"/>
      <c r="K25" s="3"/>
    </row>
    <row r="26" spans="1:12" ht="17.25" customHeight="1" x14ac:dyDescent="0.3">
      <c r="A26" s="3"/>
      <c r="B26" s="3" t="s">
        <v>26</v>
      </c>
      <c r="C26" s="4">
        <v>1</v>
      </c>
      <c r="D26" s="4">
        <v>1</v>
      </c>
      <c r="E26" s="6" t="s">
        <v>25</v>
      </c>
      <c r="F26" s="3">
        <v>17000</v>
      </c>
      <c r="G26" s="3">
        <f>K26-F26</f>
        <v>4250</v>
      </c>
      <c r="H26" s="3"/>
      <c r="I26" s="3"/>
      <c r="J26" s="3"/>
      <c r="K26" s="5">
        <f>F26*1.25</f>
        <v>21250</v>
      </c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3">
      <c r="A28" s="3"/>
      <c r="C28" s="3"/>
      <c r="D28" s="3"/>
      <c r="E28" s="3"/>
      <c r="F28" s="3"/>
      <c r="G28" s="3"/>
      <c r="H28" s="10" t="s">
        <v>39</v>
      </c>
      <c r="I28" s="10"/>
      <c r="J28" s="10"/>
      <c r="K28" s="9">
        <f>K26+K23</f>
        <v>67247</v>
      </c>
      <c r="L28" s="3"/>
    </row>
    <row r="29" spans="1:12" x14ac:dyDescent="0.3">
      <c r="A29" s="3"/>
      <c r="B29" s="3" t="s">
        <v>24</v>
      </c>
      <c r="C29" s="3"/>
      <c r="D29" s="3"/>
      <c r="E29" s="3"/>
      <c r="G29" s="3"/>
      <c r="H29" s="3"/>
      <c r="I29" s="3"/>
      <c r="J29" s="3"/>
      <c r="K29" s="3"/>
    </row>
    <row r="30" spans="1:12" x14ac:dyDescent="0.3">
      <c r="A30" s="3"/>
      <c r="B30" s="3" t="s">
        <v>22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2" spans="1:12" x14ac:dyDescent="0.3">
      <c r="G32" t="s">
        <v>34</v>
      </c>
      <c r="H32">
        <f>G29-I29-J29</f>
        <v>0</v>
      </c>
    </row>
  </sheetData>
  <mergeCells count="2">
    <mergeCell ref="H28:J28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FOREX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peter.tyrefors</dc:creator>
  <cp:lastModifiedBy>Svärdh, Erika</cp:lastModifiedBy>
  <dcterms:created xsi:type="dcterms:W3CDTF">2017-03-08T09:44:15Z</dcterms:created>
  <dcterms:modified xsi:type="dcterms:W3CDTF">2018-03-10T15:21:42Z</dcterms:modified>
</cp:coreProperties>
</file>